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3800" windowHeight="8085"/>
  </bookViews>
  <sheets>
    <sheet name="LinearRegress" sheetId="1" r:id="rId1"/>
    <sheet name="LinearRegress-2" sheetId="4" r:id="rId2"/>
    <sheet name="Poly-Regression" sheetId="5" r:id="rId3"/>
  </sheets>
  <calcPr calcId="125725"/>
</workbook>
</file>

<file path=xl/calcChain.xml><?xml version="1.0" encoding="utf-8"?>
<calcChain xmlns="http://schemas.openxmlformats.org/spreadsheetml/2006/main">
  <c r="D3" i="5"/>
  <c r="K3"/>
  <c r="D4"/>
  <c r="K4"/>
  <c r="D5"/>
  <c r="K5"/>
  <c r="D6"/>
  <c r="I6" a="1"/>
  <c r="I7" s="1"/>
  <c r="K6"/>
  <c r="D7"/>
  <c r="E6" s="1" a="1"/>
  <c r="K7"/>
  <c r="D8"/>
  <c r="K8"/>
  <c r="H4" i="4"/>
  <c r="H5"/>
  <c r="H6"/>
  <c r="H7"/>
  <c r="H8"/>
  <c r="H3"/>
  <c r="E14"/>
  <c r="E12"/>
  <c r="D18"/>
  <c r="D16"/>
  <c r="E10"/>
  <c r="E4"/>
  <c r="E5"/>
  <c r="E6"/>
  <c r="E7"/>
  <c r="E8"/>
  <c r="E3"/>
  <c r="B10"/>
  <c r="A10"/>
  <c r="D8"/>
  <c r="C8"/>
  <c r="D7"/>
  <c r="C7"/>
  <c r="D6"/>
  <c r="C6"/>
  <c r="D5"/>
  <c r="C5"/>
  <c r="D4"/>
  <c r="C4"/>
  <c r="D3"/>
  <c r="D10" s="1"/>
  <c r="C3"/>
  <c r="C10" s="1"/>
  <c r="G5" i="1"/>
  <c r="G6"/>
  <c r="G7"/>
  <c r="G8"/>
  <c r="G4"/>
  <c r="G3"/>
  <c r="E16"/>
  <c r="E14"/>
  <c r="E10"/>
  <c r="D10"/>
  <c r="E4"/>
  <c r="E5"/>
  <c r="E6"/>
  <c r="E7"/>
  <c r="E8"/>
  <c r="E3"/>
  <c r="D4"/>
  <c r="D5"/>
  <c r="D6"/>
  <c r="D7"/>
  <c r="D8"/>
  <c r="D3"/>
  <c r="B10"/>
  <c r="A10"/>
  <c r="E7" i="5" l="1"/>
  <c r="E6"/>
  <c r="F7"/>
  <c r="F6"/>
  <c r="I6"/>
  <c r="D12" i="4"/>
  <c r="D14"/>
  <c r="G6" i="5" l="1" a="1"/>
  <c r="G8" i="4"/>
  <c r="G6"/>
  <c r="G4"/>
  <c r="G7"/>
  <c r="G5"/>
  <c r="G3"/>
  <c r="G7" i="5" l="1"/>
  <c r="H6"/>
  <c r="H7"/>
  <c r="G6"/>
  <c r="C11" l="1" a="1"/>
  <c r="C12" l="1"/>
  <c r="C11"/>
</calcChain>
</file>

<file path=xl/sharedStrings.xml><?xml version="1.0" encoding="utf-8"?>
<sst xmlns="http://schemas.openxmlformats.org/spreadsheetml/2006/main" count="43" uniqueCount="23">
  <si>
    <t>x</t>
  </si>
  <si>
    <t>y</t>
  </si>
  <si>
    <t>Given Data</t>
  </si>
  <si>
    <r>
      <t>a</t>
    </r>
    <r>
      <rPr>
        <vertAlign val="subscript"/>
        <sz val="18"/>
        <color theme="1"/>
        <rFont val="Calibri"/>
        <family val="2"/>
        <scheme val="minor"/>
      </rPr>
      <t>0</t>
    </r>
  </si>
  <si>
    <r>
      <t>a</t>
    </r>
    <r>
      <rPr>
        <vertAlign val="subscript"/>
        <sz val="18"/>
        <color theme="1"/>
        <rFont val="Calibri"/>
        <family val="2"/>
        <scheme val="minor"/>
      </rPr>
      <t>1</t>
    </r>
  </si>
  <si>
    <r>
      <t>y</t>
    </r>
    <r>
      <rPr>
        <vertAlign val="subscript"/>
        <sz val="18"/>
        <color theme="1"/>
        <rFont val="Calibri"/>
        <family val="2"/>
        <scheme val="minor"/>
      </rPr>
      <t xml:space="preserve">avg </t>
    </r>
    <r>
      <rPr>
        <sz val="18"/>
        <color theme="1"/>
        <rFont val="Calibri"/>
        <family val="2"/>
        <scheme val="minor"/>
      </rPr>
      <t>- a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*x</t>
    </r>
    <r>
      <rPr>
        <vertAlign val="subscript"/>
        <sz val="18"/>
        <color theme="1"/>
        <rFont val="Calibri"/>
        <family val="2"/>
        <scheme val="minor"/>
      </rPr>
      <t>avg</t>
    </r>
  </si>
  <si>
    <r>
      <rPr>
        <sz val="22"/>
        <color theme="1"/>
        <rFont val="Symbol"/>
        <family val="1"/>
        <charset val="2"/>
      </rPr>
      <t>S</t>
    </r>
    <r>
      <rPr>
        <sz val="18"/>
        <color theme="1"/>
        <rFont val="Calibri"/>
        <family val="2"/>
        <scheme val="minor"/>
      </rPr>
      <t>(x)</t>
    </r>
    <r>
      <rPr>
        <sz val="22"/>
        <color theme="1"/>
        <rFont val="Symbol"/>
        <family val="1"/>
        <charset val="2"/>
      </rPr>
      <t>S</t>
    </r>
    <r>
      <rPr>
        <sz val="18"/>
        <color theme="1"/>
        <rFont val="Calibri"/>
        <family val="2"/>
        <scheme val="minor"/>
      </rPr>
      <t>(y) - n*</t>
    </r>
    <r>
      <rPr>
        <sz val="22"/>
        <color theme="1"/>
        <rFont val="Symbol"/>
        <family val="1"/>
        <charset val="2"/>
      </rPr>
      <t>S</t>
    </r>
    <r>
      <rPr>
        <sz val="18"/>
        <color theme="1"/>
        <rFont val="Calibri"/>
        <family val="2"/>
        <scheme val="minor"/>
      </rPr>
      <t>(xy)</t>
    </r>
  </si>
  <si>
    <r>
      <rPr>
        <sz val="22"/>
        <color theme="1"/>
        <rFont val="Calibri"/>
        <family val="2"/>
        <scheme val="minor"/>
      </rPr>
      <t>(</t>
    </r>
    <r>
      <rPr>
        <sz val="22"/>
        <color theme="1"/>
        <rFont val="Symbol"/>
        <family val="1"/>
        <charset val="2"/>
      </rPr>
      <t>S</t>
    </r>
    <r>
      <rPr>
        <sz val="18"/>
        <color theme="1"/>
        <rFont val="Calibri"/>
        <family val="2"/>
        <scheme val="minor"/>
      </rPr>
      <t>(x)</t>
    </r>
    <r>
      <rPr>
        <sz val="22"/>
        <color theme="1"/>
        <rFont val="Calibri"/>
        <family val="2"/>
        <scheme val="minor"/>
      </rPr>
      <t>)</t>
    </r>
    <r>
      <rPr>
        <vertAlign val="superscript"/>
        <sz val="18"/>
        <color theme="1"/>
        <rFont val="Calibri"/>
        <family val="2"/>
        <scheme val="minor"/>
      </rPr>
      <t xml:space="preserve">2 </t>
    </r>
    <r>
      <rPr>
        <sz val="18"/>
        <color theme="1"/>
        <rFont val="Calibri"/>
        <family val="2"/>
        <scheme val="minor"/>
      </rPr>
      <t>- n*</t>
    </r>
    <r>
      <rPr>
        <sz val="22"/>
        <color theme="1"/>
        <rFont val="Symbol"/>
        <family val="1"/>
        <charset val="2"/>
      </rPr>
      <t>S</t>
    </r>
    <r>
      <rPr>
        <sz val="22"/>
        <color theme="1"/>
        <rFont val="Calibri"/>
        <family val="2"/>
        <scheme val="minor"/>
      </rPr>
      <t>(</t>
    </r>
    <r>
      <rPr>
        <sz val="18"/>
        <color theme="1"/>
        <rFont val="Calibri"/>
        <family val="2"/>
        <scheme val="minor"/>
      </rPr>
      <t>x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>)</t>
    </r>
  </si>
  <si>
    <t>xy</t>
  </si>
  <si>
    <r>
      <rPr>
        <i/>
        <sz val="18"/>
        <color theme="1"/>
        <rFont val="Times New Roman"/>
        <family val="1"/>
      </rPr>
      <t>x</t>
    </r>
    <r>
      <rPr>
        <vertAlign val="superscript"/>
        <sz val="18"/>
        <color theme="1"/>
        <rFont val="Times New Roman"/>
        <family val="1"/>
      </rPr>
      <t>2</t>
    </r>
  </si>
  <si>
    <t>y_hat</t>
  </si>
  <si>
    <r>
      <t>b</t>
    </r>
    <r>
      <rPr>
        <vertAlign val="subscript"/>
        <sz val="18"/>
        <color theme="1"/>
        <rFont val="Calibri"/>
        <family val="2"/>
        <scheme val="minor"/>
      </rPr>
      <t>1</t>
    </r>
  </si>
  <si>
    <r>
      <t>b</t>
    </r>
    <r>
      <rPr>
        <vertAlign val="subscript"/>
        <sz val="18"/>
        <color theme="1"/>
        <rFont val="Calibri"/>
        <family val="2"/>
        <scheme val="minor"/>
      </rPr>
      <t>0</t>
    </r>
  </si>
  <si>
    <r>
      <rPr>
        <sz val="22"/>
        <color theme="1"/>
        <rFont val="Calibri"/>
        <family val="2"/>
        <scheme val="minor"/>
      </rPr>
      <t>(</t>
    </r>
    <r>
      <rPr>
        <sz val="22"/>
        <color theme="1"/>
        <rFont val="Symbol"/>
        <family val="1"/>
        <charset val="2"/>
      </rPr>
      <t>S</t>
    </r>
    <r>
      <rPr>
        <sz val="18"/>
        <color theme="1"/>
        <rFont val="Calibri"/>
        <family val="2"/>
        <scheme val="minor"/>
      </rPr>
      <t>(y)</t>
    </r>
    <r>
      <rPr>
        <sz val="22"/>
        <color theme="1"/>
        <rFont val="Calibri"/>
        <family val="2"/>
        <scheme val="minor"/>
      </rPr>
      <t>)</t>
    </r>
    <r>
      <rPr>
        <vertAlign val="superscript"/>
        <sz val="18"/>
        <color theme="1"/>
        <rFont val="Calibri"/>
        <family val="2"/>
        <scheme val="minor"/>
      </rPr>
      <t xml:space="preserve">2 </t>
    </r>
    <r>
      <rPr>
        <sz val="18"/>
        <color theme="1"/>
        <rFont val="Calibri"/>
        <family val="2"/>
        <scheme val="minor"/>
      </rPr>
      <t>- n*</t>
    </r>
    <r>
      <rPr>
        <sz val="22"/>
        <color theme="1"/>
        <rFont val="Symbol"/>
        <family val="1"/>
        <charset val="2"/>
      </rPr>
      <t>S</t>
    </r>
    <r>
      <rPr>
        <sz val="22"/>
        <color theme="1"/>
        <rFont val="Calibri"/>
        <family val="2"/>
        <scheme val="minor"/>
      </rPr>
      <t>(</t>
    </r>
    <r>
      <rPr>
        <sz val="18"/>
        <color theme="1"/>
        <rFont val="Calibri"/>
        <family val="2"/>
        <scheme val="minor"/>
      </rPr>
      <t>y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>)</t>
    </r>
  </si>
  <si>
    <r>
      <t>x</t>
    </r>
    <r>
      <rPr>
        <vertAlign val="subscript"/>
        <sz val="18"/>
        <color theme="1"/>
        <rFont val="Calibri"/>
        <family val="2"/>
        <scheme val="minor"/>
      </rPr>
      <t xml:space="preserve">avg </t>
    </r>
    <r>
      <rPr>
        <sz val="18"/>
        <color theme="1"/>
        <rFont val="Calibri"/>
        <family val="2"/>
        <scheme val="minor"/>
      </rPr>
      <t>- b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*y</t>
    </r>
    <r>
      <rPr>
        <vertAlign val="subscript"/>
        <sz val="18"/>
        <color theme="1"/>
        <rFont val="Calibri"/>
        <family val="2"/>
        <scheme val="minor"/>
      </rPr>
      <t>avg</t>
    </r>
  </si>
  <si>
    <r>
      <rPr>
        <i/>
        <sz val="18"/>
        <color theme="1"/>
        <rFont val="Times New Roman"/>
        <family val="1"/>
      </rPr>
      <t>y</t>
    </r>
    <r>
      <rPr>
        <vertAlign val="superscript"/>
        <sz val="18"/>
        <color theme="1"/>
        <rFont val="Times New Roman"/>
        <family val="1"/>
      </rPr>
      <t>2</t>
    </r>
  </si>
  <si>
    <t>x_hat</t>
  </si>
  <si>
    <t>PHI = inv(X'X)*(X'*Y)</t>
  </si>
  <si>
    <r>
      <t>X</t>
    </r>
    <r>
      <rPr>
        <vertAlign val="superscript"/>
        <sz val="18"/>
        <color theme="1"/>
        <rFont val="Times New Roman"/>
        <family val="1"/>
      </rPr>
      <t>T</t>
    </r>
    <r>
      <rPr>
        <sz val="18"/>
        <color theme="1"/>
        <rFont val="Times New Roman"/>
        <family val="1"/>
      </rPr>
      <t>Y</t>
    </r>
  </si>
  <si>
    <r>
      <t>inv(X</t>
    </r>
    <r>
      <rPr>
        <vertAlign val="superscript"/>
        <sz val="18"/>
        <color theme="1"/>
        <rFont val="Times New Roman"/>
        <family val="1"/>
      </rPr>
      <t>T</t>
    </r>
    <r>
      <rPr>
        <sz val="18"/>
        <color theme="1"/>
        <rFont val="Times New Roman"/>
        <family val="1"/>
      </rPr>
      <t>X)</t>
    </r>
  </si>
  <si>
    <r>
      <t>X</t>
    </r>
    <r>
      <rPr>
        <vertAlign val="superscript"/>
        <sz val="18"/>
        <color theme="1"/>
        <rFont val="Times New Roman"/>
        <family val="1"/>
      </rPr>
      <t>T</t>
    </r>
    <r>
      <rPr>
        <sz val="18"/>
        <color theme="1"/>
        <rFont val="Times New Roman"/>
        <family val="1"/>
      </rPr>
      <t>X</t>
    </r>
  </si>
  <si>
    <r>
      <t>X</t>
    </r>
    <r>
      <rPr>
        <vertAlign val="superscript"/>
        <sz val="18"/>
        <color theme="1"/>
        <rFont val="Times New Roman"/>
        <family val="1"/>
      </rPr>
      <t>T</t>
    </r>
  </si>
  <si>
    <t>X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</si>
</sst>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Gill Sans MT"/>
      <family val="2"/>
    </font>
    <font>
      <i/>
      <sz val="18"/>
      <color theme="1"/>
      <name val="Times New Roman"/>
      <family val="1"/>
    </font>
    <font>
      <vertAlign val="subscript"/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sz val="22"/>
      <color theme="1"/>
      <name val="Symbol"/>
      <family val="1"/>
      <charset val="2"/>
    </font>
    <font>
      <sz val="22"/>
      <color theme="1"/>
      <name val="Calibri"/>
      <family val="2"/>
      <scheme val="minor"/>
    </font>
    <font>
      <sz val="18"/>
      <color theme="1"/>
      <name val="Times New Roman"/>
      <family val="1"/>
    </font>
    <font>
      <vertAlign val="superscript"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1" fillId="6" borderId="0" xfId="0" applyFont="1" applyFill="1"/>
    <xf numFmtId="0" fontId="0" fillId="6" borderId="0" xfId="0" applyFill="1"/>
    <xf numFmtId="0" fontId="8" fillId="6" borderId="0" xfId="0" applyFont="1" applyFill="1"/>
    <xf numFmtId="0" fontId="3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Given data</c:v>
          </c:tx>
          <c:spPr>
            <a:ln w="28575">
              <a:noFill/>
            </a:ln>
          </c:spPr>
          <c:xVal>
            <c:numRef>
              <c:f>LinearRegress!$A$3:$A$8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LinearRegress!$B$3:$B$8</c:f>
              <c:numCache>
                <c:formatCode>General</c:formatCode>
                <c:ptCount val="6"/>
                <c:pt idx="0">
                  <c:v>0.69</c:v>
                </c:pt>
                <c:pt idx="1">
                  <c:v>1</c:v>
                </c:pt>
                <c:pt idx="2">
                  <c:v>2.02</c:v>
                </c:pt>
                <c:pt idx="3">
                  <c:v>2.39</c:v>
                </c:pt>
                <c:pt idx="4">
                  <c:v>2.34</c:v>
                </c:pt>
                <c:pt idx="5">
                  <c:v>2.83</c:v>
                </c:pt>
              </c:numCache>
            </c:numRef>
          </c:yVal>
        </c:ser>
        <c:ser>
          <c:idx val="1"/>
          <c:order val="1"/>
          <c:tx>
            <c:v>Linear fit</c:v>
          </c:tx>
          <c:spPr>
            <a:ln w="19050">
              <a:solidFill>
                <a:srgbClr val="C00000"/>
              </a:solidFill>
            </a:ln>
          </c:spPr>
          <c:marker>
            <c:spPr>
              <a:noFill/>
              <a:ln w="19050">
                <a:solidFill>
                  <a:srgbClr val="C00000"/>
                </a:solidFill>
              </a:ln>
            </c:spPr>
          </c:marker>
          <c:xVal>
            <c:numRef>
              <c:f>LinearRegress!$A$3:$A$8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LinearRegress!$G$3:$G$8</c:f>
              <c:numCache>
                <c:formatCode>General</c:formatCode>
                <c:ptCount val="6"/>
                <c:pt idx="0">
                  <c:v>0.81336379848417195</c:v>
                </c:pt>
                <c:pt idx="1">
                  <c:v>1.0952674988854203</c:v>
                </c:pt>
                <c:pt idx="2">
                  <c:v>1.7060588497547926</c:v>
                </c:pt>
                <c:pt idx="3">
                  <c:v>2.222882300490415</c:v>
                </c:pt>
                <c:pt idx="4">
                  <c:v>2.6927218011591627</c:v>
                </c:pt>
                <c:pt idx="5">
                  <c:v>2.7397057512260377</c:v>
                </c:pt>
              </c:numCache>
            </c:numRef>
          </c:yVal>
        </c:ser>
        <c:axId val="86954368"/>
        <c:axId val="86956288"/>
      </c:scatterChart>
      <c:valAx>
        <c:axId val="86954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86956288"/>
        <c:crosses val="autoZero"/>
        <c:crossBetween val="midCat"/>
      </c:valAx>
      <c:valAx>
        <c:axId val="8695628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954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35971128608925"/>
          <c:y val="0.44869021580635754"/>
          <c:w val="0.25243066491688537"/>
          <c:h val="0.21221274424030331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xVal>
            <c:numRef>
              <c:f>'LinearRegress-2'!$A$3:$A$8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'LinearRegress-2'!$B$3:$B$8</c:f>
              <c:numCache>
                <c:formatCode>General</c:formatCode>
                <c:ptCount val="6"/>
                <c:pt idx="0">
                  <c:v>0.69</c:v>
                </c:pt>
                <c:pt idx="1">
                  <c:v>1</c:v>
                </c:pt>
                <c:pt idx="2">
                  <c:v>2.02</c:v>
                </c:pt>
                <c:pt idx="3">
                  <c:v>2.39</c:v>
                </c:pt>
                <c:pt idx="4">
                  <c:v>2.34</c:v>
                </c:pt>
                <c:pt idx="5">
                  <c:v>2.83</c:v>
                </c:pt>
              </c:numCache>
            </c:numRef>
          </c:yVal>
        </c:ser>
        <c:ser>
          <c:idx val="1"/>
          <c:order val="1"/>
          <c:tx>
            <c:v>Y vs. X Linear Fit</c:v>
          </c:tx>
          <c:spPr>
            <a:ln w="19050">
              <a:solidFill>
                <a:srgbClr val="C00000"/>
              </a:solidFill>
            </a:ln>
          </c:spPr>
          <c:marker>
            <c:spPr>
              <a:noFill/>
              <a:ln w="19050">
                <a:solidFill>
                  <a:srgbClr val="C00000"/>
                </a:solidFill>
              </a:ln>
            </c:spPr>
          </c:marker>
          <c:xVal>
            <c:numRef>
              <c:f>'LinearRegress-2'!$A$3:$A$8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'LinearRegress-2'!$G$3:$G$8</c:f>
              <c:numCache>
                <c:formatCode>General</c:formatCode>
                <c:ptCount val="6"/>
                <c:pt idx="0">
                  <c:v>0.81336379848417195</c:v>
                </c:pt>
                <c:pt idx="1">
                  <c:v>1.0952674988854203</c:v>
                </c:pt>
                <c:pt idx="2">
                  <c:v>1.7060588497547926</c:v>
                </c:pt>
                <c:pt idx="3">
                  <c:v>2.222882300490415</c:v>
                </c:pt>
                <c:pt idx="4">
                  <c:v>2.6927218011591627</c:v>
                </c:pt>
                <c:pt idx="5">
                  <c:v>2.7397057512260377</c:v>
                </c:pt>
              </c:numCache>
            </c:numRef>
          </c:yVal>
        </c:ser>
        <c:ser>
          <c:idx val="2"/>
          <c:order val="2"/>
          <c:tx>
            <c:v>X vs Y linear fit</c:v>
          </c:tx>
          <c:spPr>
            <a:ln w="19050"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 w="19050">
                <a:solidFill>
                  <a:srgbClr val="00B050"/>
                </a:solidFill>
              </a:ln>
            </c:spPr>
          </c:marker>
          <c:xVal>
            <c:numRef>
              <c:f>'LinearRegress-2'!$H$3:$H$8</c:f>
              <c:numCache>
                <c:formatCode>General</c:formatCode>
                <c:ptCount val="6"/>
                <c:pt idx="0">
                  <c:v>0.73737706747513154</c:v>
                </c:pt>
                <c:pt idx="1">
                  <c:v>1.3450178324816191</c:v>
                </c:pt>
                <c:pt idx="2">
                  <c:v>3.3443519625029641</c:v>
                </c:pt>
                <c:pt idx="3">
                  <c:v>4.0696006175107078</c:v>
                </c:pt>
                <c:pt idx="4">
                  <c:v>3.9715940425096607</c:v>
                </c:pt>
                <c:pt idx="5">
                  <c:v>4.9320584775199157</c:v>
                </c:pt>
              </c:numCache>
            </c:numRef>
          </c:xVal>
          <c:yVal>
            <c:numRef>
              <c:f>'LinearRegress-2'!$B$3:$B$8</c:f>
              <c:numCache>
                <c:formatCode>General</c:formatCode>
                <c:ptCount val="6"/>
                <c:pt idx="0">
                  <c:v>0.69</c:v>
                </c:pt>
                <c:pt idx="1">
                  <c:v>1</c:v>
                </c:pt>
                <c:pt idx="2">
                  <c:v>2.02</c:v>
                </c:pt>
                <c:pt idx="3">
                  <c:v>2.39</c:v>
                </c:pt>
                <c:pt idx="4">
                  <c:v>2.34</c:v>
                </c:pt>
                <c:pt idx="5">
                  <c:v>2.83</c:v>
                </c:pt>
              </c:numCache>
            </c:numRef>
          </c:yVal>
        </c:ser>
        <c:axId val="91635712"/>
        <c:axId val="91637632"/>
      </c:scatterChart>
      <c:valAx>
        <c:axId val="91635712"/>
        <c:scaling>
          <c:orientation val="minMax"/>
          <c:max val="5"/>
          <c:min val="0.70000000000000062"/>
        </c:scaling>
        <c:axPos val="b"/>
        <c:numFmt formatCode="General" sourceLinked="1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91637632"/>
        <c:crosses val="autoZero"/>
        <c:crossBetween val="midCat"/>
      </c:valAx>
      <c:valAx>
        <c:axId val="91637632"/>
        <c:scaling>
          <c:orientation val="minMax"/>
          <c:max val="2.8"/>
          <c:min val="0.5"/>
        </c:scaling>
        <c:axPos val="l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1635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220822397200352"/>
          <c:y val="0.46925838153725941"/>
          <c:w val="0.38555555555555565"/>
          <c:h val="0.3042669180915492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'Poly-Regression'!$A$3:$A$8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'Poly-Regression'!$B$3:$B$8</c:f>
              <c:numCache>
                <c:formatCode>General</c:formatCode>
                <c:ptCount val="6"/>
                <c:pt idx="0">
                  <c:v>0.69</c:v>
                </c:pt>
                <c:pt idx="1">
                  <c:v>1</c:v>
                </c:pt>
                <c:pt idx="2">
                  <c:v>2.02</c:v>
                </c:pt>
                <c:pt idx="3">
                  <c:v>2.39</c:v>
                </c:pt>
                <c:pt idx="4">
                  <c:v>2.34</c:v>
                </c:pt>
                <c:pt idx="5">
                  <c:v>2.83</c:v>
                </c:pt>
              </c:numCache>
            </c:numRef>
          </c:yVal>
        </c:ser>
        <c:ser>
          <c:idx val="1"/>
          <c:order val="1"/>
          <c:tx>
            <c:strRef>
              <c:f>'Poly-Regression'!$K$2</c:f>
              <c:strCache>
                <c:ptCount val="1"/>
                <c:pt idx="0">
                  <c:v>y_hat</c:v>
                </c:pt>
              </c:strCache>
            </c:strRef>
          </c:tx>
          <c:spPr>
            <a:ln w="19050">
              <a:solidFill>
                <a:srgbClr val="C0504D">
                  <a:lumMod val="50000"/>
                </a:srgbClr>
              </a:solidFill>
            </a:ln>
          </c:spPr>
          <c:marker>
            <c:spPr>
              <a:solidFill>
                <a:srgbClr val="C00000"/>
              </a:solidFill>
            </c:spPr>
          </c:marker>
          <c:xVal>
            <c:numRef>
              <c:f>'Poly-Regression'!$A$3:$A$8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'Poly-Regression'!$K$3:$K$8</c:f>
              <c:numCache>
                <c:formatCode>General</c:formatCode>
                <c:ptCount val="6"/>
                <c:pt idx="0">
                  <c:v>0.81336379848417195</c:v>
                </c:pt>
                <c:pt idx="1">
                  <c:v>1.0952674988854203</c:v>
                </c:pt>
                <c:pt idx="2">
                  <c:v>1.7060588497547926</c:v>
                </c:pt>
                <c:pt idx="3">
                  <c:v>2.222882300490415</c:v>
                </c:pt>
                <c:pt idx="4">
                  <c:v>2.6927218011591627</c:v>
                </c:pt>
                <c:pt idx="5">
                  <c:v>2.7397057512260377</c:v>
                </c:pt>
              </c:numCache>
            </c:numRef>
          </c:yVal>
        </c:ser>
        <c:axId val="92326528"/>
        <c:axId val="92332416"/>
      </c:scatterChart>
      <c:valAx>
        <c:axId val="923265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92332416"/>
        <c:crosses val="autoZero"/>
        <c:crossBetween val="midCat"/>
      </c:valAx>
      <c:valAx>
        <c:axId val="9233241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2326528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9</xdr:row>
      <xdr:rowOff>238125</xdr:rowOff>
    </xdr:from>
    <xdr:to>
      <xdr:col>9</xdr:col>
      <xdr:colOff>800100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9</xdr:row>
      <xdr:rowOff>238125</xdr:rowOff>
    </xdr:from>
    <xdr:to>
      <xdr:col>9</xdr:col>
      <xdr:colOff>800100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9</xdr:row>
      <xdr:rowOff>238125</xdr:rowOff>
    </xdr:from>
    <xdr:to>
      <xdr:col>9</xdr:col>
      <xdr:colOff>800100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1" sqref="E21"/>
    </sheetView>
  </sheetViews>
  <sheetFormatPr defaultRowHeight="15"/>
  <cols>
    <col min="1" max="10" width="14.28515625" customWidth="1"/>
  </cols>
  <sheetData>
    <row r="1" spans="1:10" ht="23.25">
      <c r="A1" s="14" t="s">
        <v>2</v>
      </c>
      <c r="B1" s="14"/>
      <c r="C1" s="1"/>
      <c r="D1" s="1"/>
      <c r="E1" s="1"/>
      <c r="F1" s="1"/>
      <c r="G1" s="1"/>
      <c r="H1" s="1"/>
      <c r="I1" s="1"/>
      <c r="J1" s="1"/>
    </row>
    <row r="2" spans="1:10" ht="27.75">
      <c r="A2" s="3" t="s">
        <v>0</v>
      </c>
      <c r="B2" s="3" t="s">
        <v>1</v>
      </c>
      <c r="D2" s="10" t="s">
        <v>8</v>
      </c>
      <c r="E2" s="9" t="s">
        <v>9</v>
      </c>
      <c r="G2" s="1" t="s">
        <v>10</v>
      </c>
      <c r="J2" s="1"/>
    </row>
    <row r="3" spans="1:10" ht="27.75">
      <c r="A3" s="2">
        <v>0.8</v>
      </c>
      <c r="B3" s="2">
        <v>0.69</v>
      </c>
      <c r="D3" s="1">
        <f>A3*B3</f>
        <v>0.55199999999999994</v>
      </c>
      <c r="E3" s="1">
        <f>A3^2</f>
        <v>0.64000000000000012</v>
      </c>
      <c r="G3" s="1">
        <f>$E$16+$E$14*A3</f>
        <v>0.81336379848417195</v>
      </c>
      <c r="J3" s="1"/>
    </row>
    <row r="4" spans="1:10" ht="27.75">
      <c r="A4" s="2">
        <v>1.4</v>
      </c>
      <c r="B4" s="2">
        <v>1</v>
      </c>
      <c r="D4" s="1">
        <f t="shared" ref="D4:D8" si="0">A4*B4</f>
        <v>1.4</v>
      </c>
      <c r="E4" s="1">
        <f t="shared" ref="E4:E8" si="1">A4^2</f>
        <v>1.9599999999999997</v>
      </c>
      <c r="F4" s="1"/>
      <c r="G4" s="1">
        <f>$E$16+$E$14*A4</f>
        <v>1.0952674988854203</v>
      </c>
      <c r="J4" s="1"/>
    </row>
    <row r="5" spans="1:10" ht="27.75">
      <c r="A5" s="2">
        <v>2.7</v>
      </c>
      <c r="B5" s="2">
        <v>2.02</v>
      </c>
      <c r="C5" s="1"/>
      <c r="D5" s="1">
        <f t="shared" si="0"/>
        <v>5.4540000000000006</v>
      </c>
      <c r="E5" s="1">
        <f t="shared" si="1"/>
        <v>7.2900000000000009</v>
      </c>
      <c r="F5" s="1"/>
      <c r="G5" s="1">
        <f t="shared" ref="G5:G8" si="2">$E$16+$E$14*A5</f>
        <v>1.7060588497547926</v>
      </c>
      <c r="H5" s="1"/>
      <c r="I5" s="1"/>
      <c r="J5" s="1"/>
    </row>
    <row r="6" spans="1:10" ht="27.75">
      <c r="A6" s="2">
        <v>3.8</v>
      </c>
      <c r="B6" s="2">
        <v>2.39</v>
      </c>
      <c r="C6" s="1"/>
      <c r="D6" s="1">
        <f t="shared" si="0"/>
        <v>9.0820000000000007</v>
      </c>
      <c r="E6" s="1">
        <f t="shared" si="1"/>
        <v>14.44</v>
      </c>
      <c r="F6" s="1"/>
      <c r="G6" s="1">
        <f t="shared" si="2"/>
        <v>2.222882300490415</v>
      </c>
      <c r="H6" s="1"/>
      <c r="I6" s="1"/>
      <c r="J6" s="1"/>
    </row>
    <row r="7" spans="1:10" ht="27.75">
      <c r="A7" s="2">
        <v>4.8</v>
      </c>
      <c r="B7" s="2">
        <v>2.34</v>
      </c>
      <c r="C7" s="1"/>
      <c r="D7" s="1">
        <f t="shared" si="0"/>
        <v>11.231999999999999</v>
      </c>
      <c r="E7" s="1">
        <f t="shared" si="1"/>
        <v>23.04</v>
      </c>
      <c r="F7" s="1"/>
      <c r="G7" s="1">
        <f t="shared" si="2"/>
        <v>2.6927218011591627</v>
      </c>
      <c r="H7" s="1"/>
      <c r="I7" s="1"/>
      <c r="J7" s="1"/>
    </row>
    <row r="8" spans="1:10" ht="27.75">
      <c r="A8" s="2">
        <v>4.9000000000000004</v>
      </c>
      <c r="B8" s="2">
        <v>2.83</v>
      </c>
      <c r="C8" s="1"/>
      <c r="D8" s="1">
        <f t="shared" si="0"/>
        <v>13.867000000000001</v>
      </c>
      <c r="E8" s="1">
        <f t="shared" si="1"/>
        <v>24.010000000000005</v>
      </c>
      <c r="F8" s="1"/>
      <c r="G8" s="1">
        <f t="shared" si="2"/>
        <v>2.7397057512260377</v>
      </c>
      <c r="H8" s="1"/>
      <c r="I8" s="1"/>
      <c r="J8" s="1"/>
    </row>
    <row r="9" spans="1:10" ht="23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3.25">
      <c r="A10" s="1">
        <f>SUM(A3:A8)</f>
        <v>18.399999999999999</v>
      </c>
      <c r="B10" s="1">
        <f>SUM(B3:B8)</f>
        <v>11.27</v>
      </c>
      <c r="C10" s="1"/>
      <c r="D10" s="1">
        <f t="shared" ref="D10:E10" si="3">SUM(D3:D8)</f>
        <v>41.587000000000003</v>
      </c>
      <c r="E10" s="1">
        <f t="shared" si="3"/>
        <v>71.38</v>
      </c>
      <c r="F10" s="1"/>
      <c r="G10" s="1"/>
      <c r="H10" s="1"/>
      <c r="I10" s="1"/>
      <c r="J10" s="1"/>
    </row>
    <row r="11" spans="1:10" ht="23.25">
      <c r="D11" s="1"/>
      <c r="E11" s="1"/>
      <c r="F11" s="1"/>
      <c r="G11" s="1"/>
      <c r="H11" s="1"/>
      <c r="I11" s="1"/>
      <c r="J11" s="1"/>
    </row>
    <row r="12" spans="1:10" ht="23.25">
      <c r="D12" s="1"/>
      <c r="E12" s="1"/>
      <c r="F12" s="1"/>
      <c r="G12" s="1"/>
      <c r="H12" s="1"/>
      <c r="I12" s="1"/>
      <c r="J12" s="1"/>
    </row>
    <row r="13" spans="1:10" ht="23.25">
      <c r="D13" s="1"/>
      <c r="E13" s="1"/>
      <c r="F13" s="1"/>
      <c r="G13" s="1"/>
      <c r="H13" s="1"/>
      <c r="I13" s="1"/>
      <c r="J13" s="1"/>
    </row>
    <row r="14" spans="1:10" ht="30" thickBot="1">
      <c r="A14" s="5" t="s">
        <v>4</v>
      </c>
      <c r="B14" s="15" t="s">
        <v>6</v>
      </c>
      <c r="C14" s="15"/>
      <c r="D14" s="1"/>
      <c r="E14" s="1">
        <f>(A10*B10 - 6*D10) / (A10^2 - 6*E10)</f>
        <v>0.46983950066874769</v>
      </c>
      <c r="F14" s="1"/>
      <c r="G14" s="1"/>
      <c r="H14" s="1"/>
      <c r="I14" s="1"/>
      <c r="J14" s="1"/>
    </row>
    <row r="15" spans="1:10" ht="29.25">
      <c r="A15" s="6"/>
      <c r="B15" s="16" t="s">
        <v>7</v>
      </c>
      <c r="C15" s="16"/>
      <c r="D15" s="1"/>
      <c r="E15" s="1"/>
      <c r="F15" s="1"/>
      <c r="G15" s="1"/>
      <c r="H15" s="1"/>
      <c r="I15" s="1"/>
      <c r="J15" s="1"/>
    </row>
    <row r="16" spans="1:10" ht="26.25">
      <c r="A16" s="4" t="s">
        <v>3</v>
      </c>
      <c r="B16" s="14" t="s">
        <v>5</v>
      </c>
      <c r="C16" s="14"/>
      <c r="D16" s="1"/>
      <c r="E16" s="1">
        <f>(B10/6 - E14*A10/6)</f>
        <v>0.43749219794917371</v>
      </c>
      <c r="F16" s="1"/>
      <c r="G16" s="1"/>
      <c r="H16" s="1"/>
      <c r="I16" s="1"/>
      <c r="J16" s="1"/>
    </row>
    <row r="17" spans="1:10" ht="23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3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3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A1:B1"/>
    <mergeCell ref="B14:C14"/>
    <mergeCell ref="B15:C15"/>
    <mergeCell ref="B16:C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L13" sqref="L13"/>
    </sheetView>
  </sheetViews>
  <sheetFormatPr defaultRowHeight="15"/>
  <cols>
    <col min="1" max="10" width="14.28515625" customWidth="1"/>
  </cols>
  <sheetData>
    <row r="1" spans="1:10" ht="23.25">
      <c r="A1" s="14" t="s">
        <v>2</v>
      </c>
      <c r="B1" s="14"/>
      <c r="C1" s="1"/>
      <c r="D1" s="1"/>
      <c r="E1" s="1"/>
      <c r="F1" s="1"/>
      <c r="G1" s="1"/>
      <c r="H1" s="1"/>
      <c r="I1" s="1"/>
      <c r="J1" s="1"/>
    </row>
    <row r="2" spans="1:10" ht="27.75">
      <c r="A2" s="3" t="s">
        <v>0</v>
      </c>
      <c r="B2" s="3" t="s">
        <v>1</v>
      </c>
      <c r="C2" s="10" t="s">
        <v>8</v>
      </c>
      <c r="D2" s="9" t="s">
        <v>9</v>
      </c>
      <c r="E2" s="9" t="s">
        <v>15</v>
      </c>
      <c r="G2" s="1" t="s">
        <v>10</v>
      </c>
      <c r="H2" s="1" t="s">
        <v>16</v>
      </c>
      <c r="J2" s="1"/>
    </row>
    <row r="3" spans="1:10" ht="27.75">
      <c r="A3" s="2">
        <v>0.8</v>
      </c>
      <c r="B3" s="2">
        <v>0.69</v>
      </c>
      <c r="C3" s="1">
        <f t="shared" ref="C3:C8" si="0">A3*B3</f>
        <v>0.55199999999999994</v>
      </c>
      <c r="D3" s="1">
        <f>A3^2</f>
        <v>0.64000000000000012</v>
      </c>
      <c r="E3" s="1">
        <f>B3^2</f>
        <v>0.47609999999999991</v>
      </c>
      <c r="G3" s="1">
        <f t="shared" ref="G3:G8" si="1">$D$14+$D$12*A3</f>
        <v>0.81336379848417195</v>
      </c>
      <c r="H3" s="1">
        <f>$D$18 + $D$16*B3</f>
        <v>0.73737706747513154</v>
      </c>
      <c r="J3" s="1"/>
    </row>
    <row r="4" spans="1:10" ht="27.75">
      <c r="A4" s="2">
        <v>1.4</v>
      </c>
      <c r="B4" s="2">
        <v>1</v>
      </c>
      <c r="C4" s="1">
        <f t="shared" si="0"/>
        <v>1.4</v>
      </c>
      <c r="D4" s="1">
        <f>A4^2</f>
        <v>1.9599999999999997</v>
      </c>
      <c r="E4" s="1">
        <f t="shared" ref="E4:E8" si="2">B4^2</f>
        <v>1</v>
      </c>
      <c r="F4" s="1"/>
      <c r="G4" s="1">
        <f t="shared" si="1"/>
        <v>1.0952674988854203</v>
      </c>
      <c r="H4" s="1">
        <f t="shared" ref="H4:H8" si="3">$D$18 + $D$16*B4</f>
        <v>1.3450178324816191</v>
      </c>
      <c r="J4" s="1"/>
    </row>
    <row r="5" spans="1:10" ht="27.75">
      <c r="A5" s="2">
        <v>2.7</v>
      </c>
      <c r="B5" s="2">
        <v>2.02</v>
      </c>
      <c r="C5" s="1">
        <f t="shared" si="0"/>
        <v>5.4540000000000006</v>
      </c>
      <c r="D5" s="1">
        <f>A5^2</f>
        <v>7.2900000000000009</v>
      </c>
      <c r="E5" s="1">
        <f t="shared" si="2"/>
        <v>4.0804</v>
      </c>
      <c r="F5" s="1"/>
      <c r="G5" s="1">
        <f t="shared" si="1"/>
        <v>1.7060588497547926</v>
      </c>
      <c r="H5" s="1">
        <f t="shared" si="3"/>
        <v>3.3443519625029641</v>
      </c>
      <c r="I5" s="1"/>
      <c r="J5" s="1"/>
    </row>
    <row r="6" spans="1:10" ht="27.75">
      <c r="A6" s="2">
        <v>3.8</v>
      </c>
      <c r="B6" s="2">
        <v>2.39</v>
      </c>
      <c r="C6" s="1">
        <f t="shared" si="0"/>
        <v>9.0820000000000007</v>
      </c>
      <c r="D6" s="1">
        <f>A6^2</f>
        <v>14.44</v>
      </c>
      <c r="E6" s="1">
        <f t="shared" si="2"/>
        <v>5.7121000000000004</v>
      </c>
      <c r="F6" s="1"/>
      <c r="G6" s="1">
        <f t="shared" si="1"/>
        <v>2.222882300490415</v>
      </c>
      <c r="H6" s="1">
        <f t="shared" si="3"/>
        <v>4.0696006175107078</v>
      </c>
      <c r="I6" s="1"/>
      <c r="J6" s="1"/>
    </row>
    <row r="7" spans="1:10" ht="27.75">
      <c r="A7" s="2">
        <v>4.8</v>
      </c>
      <c r="B7" s="2">
        <v>2.34</v>
      </c>
      <c r="C7" s="1">
        <f t="shared" si="0"/>
        <v>11.231999999999999</v>
      </c>
      <c r="D7" s="1">
        <f>A7^2</f>
        <v>23.04</v>
      </c>
      <c r="E7" s="1">
        <f t="shared" si="2"/>
        <v>5.4755999999999991</v>
      </c>
      <c r="F7" s="1"/>
      <c r="G7" s="1">
        <f t="shared" si="1"/>
        <v>2.6927218011591627</v>
      </c>
      <c r="H7" s="1">
        <f t="shared" si="3"/>
        <v>3.9715940425096607</v>
      </c>
      <c r="I7" s="1"/>
      <c r="J7" s="1"/>
    </row>
    <row r="8" spans="1:10" ht="27.75">
      <c r="A8" s="2">
        <v>4.9000000000000004</v>
      </c>
      <c r="B8" s="2">
        <v>2.83</v>
      </c>
      <c r="C8" s="1">
        <f t="shared" si="0"/>
        <v>13.867000000000001</v>
      </c>
      <c r="D8" s="1">
        <f>A8^2</f>
        <v>24.010000000000005</v>
      </c>
      <c r="E8" s="1">
        <f t="shared" si="2"/>
        <v>8.0089000000000006</v>
      </c>
      <c r="F8" s="1"/>
      <c r="G8" s="1">
        <f t="shared" si="1"/>
        <v>2.7397057512260377</v>
      </c>
      <c r="H8" s="1">
        <f t="shared" si="3"/>
        <v>4.9320584775199157</v>
      </c>
      <c r="I8" s="1"/>
      <c r="J8" s="1"/>
    </row>
    <row r="9" spans="1:10" ht="23.25">
      <c r="A9" s="1"/>
      <c r="B9" s="1"/>
      <c r="C9" s="1"/>
      <c r="D9" s="1"/>
      <c r="F9" s="1"/>
      <c r="G9" s="1"/>
      <c r="H9" s="1"/>
      <c r="I9" s="1"/>
      <c r="J9" s="1"/>
    </row>
    <row r="10" spans="1:10" ht="23.25">
      <c r="A10" s="1">
        <f>SUM(A3:A8)</f>
        <v>18.399999999999999</v>
      </c>
      <c r="B10" s="1">
        <f>SUM(B3:B8)</f>
        <v>11.27</v>
      </c>
      <c r="C10" s="1">
        <f t="shared" ref="C10:E10" si="4">SUM(C3:C8)</f>
        <v>41.587000000000003</v>
      </c>
      <c r="D10" s="1">
        <f t="shared" si="4"/>
        <v>71.38</v>
      </c>
      <c r="E10" s="1">
        <f t="shared" si="4"/>
        <v>24.7531</v>
      </c>
      <c r="F10" s="1"/>
      <c r="G10" s="1"/>
      <c r="H10" s="1"/>
      <c r="I10" s="1"/>
      <c r="J10" s="1"/>
    </row>
    <row r="11" spans="1:10" ht="23.25">
      <c r="D11" s="1"/>
      <c r="E11" s="1"/>
      <c r="F11" s="1"/>
      <c r="G11" s="1"/>
      <c r="H11" s="1"/>
      <c r="I11" s="1"/>
      <c r="J11" s="1"/>
    </row>
    <row r="12" spans="1:10" ht="30" thickBot="1">
      <c r="A12" s="8" t="s">
        <v>4</v>
      </c>
      <c r="B12" s="17" t="s">
        <v>6</v>
      </c>
      <c r="C12" s="17"/>
      <c r="D12" s="11">
        <f>(A10*B10 - 6*C10) / (A10^2 - 6*D10)</f>
        <v>0.46983950066874769</v>
      </c>
      <c r="E12" s="1">
        <f>1/D16</f>
        <v>0.51016985339469512</v>
      </c>
      <c r="F12" s="1"/>
      <c r="G12" s="1"/>
      <c r="H12" s="1"/>
      <c r="I12" s="1"/>
      <c r="J12" s="1"/>
    </row>
    <row r="13" spans="1:10" ht="29.25">
      <c r="A13" s="6"/>
      <c r="B13" s="16" t="s">
        <v>7</v>
      </c>
      <c r="C13" s="16"/>
      <c r="D13" s="1"/>
      <c r="E13" s="1"/>
      <c r="F13" s="1"/>
      <c r="G13" s="1"/>
      <c r="H13" s="1"/>
      <c r="I13" s="1"/>
      <c r="J13" s="1"/>
    </row>
    <row r="14" spans="1:10" ht="26.25">
      <c r="A14" s="7" t="s">
        <v>3</v>
      </c>
      <c r="B14" s="14" t="s">
        <v>5</v>
      </c>
      <c r="C14" s="14"/>
      <c r="D14" s="11">
        <f>(B10/6 - D12*A10/6)</f>
        <v>0.43749219794917371</v>
      </c>
      <c r="E14" s="1">
        <f>-D18/D16</f>
        <v>0.31381244958960186</v>
      </c>
      <c r="F14" s="1"/>
      <c r="G14" s="1"/>
      <c r="H14" s="1"/>
      <c r="I14" s="1"/>
      <c r="J14" s="1"/>
    </row>
    <row r="15" spans="1:10" ht="23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30" thickBot="1">
      <c r="A16" s="8" t="s">
        <v>11</v>
      </c>
      <c r="B16" s="17" t="s">
        <v>6</v>
      </c>
      <c r="C16" s="17"/>
      <c r="D16" s="11">
        <f>(A10*B10 - 6*C10) / (B10^2 - 6*E10)</f>
        <v>1.9601315000209267</v>
      </c>
      <c r="F16" s="1"/>
      <c r="G16" s="1"/>
      <c r="H16" s="1"/>
      <c r="I16" s="1"/>
      <c r="J16" s="1"/>
    </row>
    <row r="17" spans="1:10" ht="29.25">
      <c r="A17" s="6"/>
      <c r="B17" s="16" t="s">
        <v>13</v>
      </c>
      <c r="C17" s="16"/>
      <c r="D17" s="1"/>
      <c r="E17" s="1"/>
      <c r="F17" s="1"/>
      <c r="G17" s="1"/>
      <c r="H17" s="1"/>
      <c r="I17" s="1"/>
      <c r="J17" s="1"/>
    </row>
    <row r="18" spans="1:10" ht="26.25">
      <c r="A18" s="7" t="s">
        <v>12</v>
      </c>
      <c r="B18" s="14" t="s">
        <v>14</v>
      </c>
      <c r="C18" s="14"/>
      <c r="D18" s="11">
        <f>(A10-D16*B10)/6</f>
        <v>-0.61511366753930774</v>
      </c>
      <c r="E18" s="1"/>
      <c r="F18" s="1"/>
      <c r="G18" s="1"/>
      <c r="H18" s="1"/>
      <c r="I18" s="1"/>
      <c r="J18" s="1"/>
    </row>
    <row r="19" spans="1:10" ht="23.25">
      <c r="E19" s="1"/>
      <c r="F19" s="1"/>
      <c r="G19" s="1"/>
      <c r="H19" s="1"/>
      <c r="I19" s="1"/>
      <c r="J19" s="1"/>
    </row>
  </sheetData>
  <mergeCells count="7">
    <mergeCell ref="B18:C18"/>
    <mergeCell ref="B13:C13"/>
    <mergeCell ref="B12:C12"/>
    <mergeCell ref="A1:B1"/>
    <mergeCell ref="B14:C14"/>
    <mergeCell ref="B16:C16"/>
    <mergeCell ref="B17:C1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E16" sqref="E16"/>
    </sheetView>
  </sheetViews>
  <sheetFormatPr defaultRowHeight="15"/>
  <cols>
    <col min="1" max="11" width="14.28515625" customWidth="1"/>
  </cols>
  <sheetData>
    <row r="1" spans="1:11" ht="23.25">
      <c r="A1" s="14" t="s">
        <v>2</v>
      </c>
      <c r="B1" s="14"/>
      <c r="C1" s="1"/>
      <c r="D1" s="1"/>
      <c r="E1" s="1"/>
      <c r="F1" s="1"/>
      <c r="G1" s="1"/>
      <c r="H1" s="1"/>
      <c r="I1" s="1"/>
      <c r="J1" s="1"/>
    </row>
    <row r="2" spans="1:11" ht="27.75">
      <c r="A2" s="3" t="s">
        <v>0</v>
      </c>
      <c r="B2" s="3" t="s">
        <v>1</v>
      </c>
      <c r="C2" s="29" t="s">
        <v>22</v>
      </c>
      <c r="D2" s="28"/>
      <c r="E2" s="27" t="s">
        <v>21</v>
      </c>
      <c r="F2" s="25"/>
      <c r="G2" s="25"/>
      <c r="H2" s="26"/>
      <c r="I2" s="26"/>
      <c r="J2" s="25"/>
      <c r="K2" s="1" t="s">
        <v>10</v>
      </c>
    </row>
    <row r="3" spans="1:11" ht="27.75">
      <c r="A3" s="2">
        <v>0.8</v>
      </c>
      <c r="B3" s="2">
        <v>0.69</v>
      </c>
      <c r="C3" s="18">
        <v>1</v>
      </c>
      <c r="D3" s="18">
        <f>A3</f>
        <v>0.8</v>
      </c>
      <c r="E3" s="25">
        <v>1</v>
      </c>
      <c r="F3" s="25">
        <v>1</v>
      </c>
      <c r="G3" s="25">
        <v>1</v>
      </c>
      <c r="H3" s="25">
        <v>1</v>
      </c>
      <c r="I3" s="25">
        <v>1</v>
      </c>
      <c r="J3" s="25">
        <v>1</v>
      </c>
      <c r="K3" s="1">
        <f>$B$17+$B$18*A3</f>
        <v>0.81336379848417195</v>
      </c>
    </row>
    <row r="4" spans="1:11" ht="27.75">
      <c r="A4" s="2">
        <v>1.4</v>
      </c>
      <c r="B4" s="2">
        <v>1</v>
      </c>
      <c r="C4" s="18">
        <v>1</v>
      </c>
      <c r="D4" s="18">
        <f>A4</f>
        <v>1.4</v>
      </c>
      <c r="E4" s="25">
        <v>0.8</v>
      </c>
      <c r="F4" s="25">
        <v>1.4</v>
      </c>
      <c r="G4" s="25">
        <v>2.7</v>
      </c>
      <c r="H4" s="25">
        <v>3.8</v>
      </c>
      <c r="I4" s="25">
        <v>4.8</v>
      </c>
      <c r="J4" s="25">
        <v>4.9000000000000004</v>
      </c>
      <c r="K4" s="1">
        <f>$B$17+$B$18*A4</f>
        <v>1.0952674988854203</v>
      </c>
    </row>
    <row r="5" spans="1:11" ht="27.75">
      <c r="A5" s="2">
        <v>2.7</v>
      </c>
      <c r="B5" s="2">
        <v>2.02</v>
      </c>
      <c r="C5" s="18">
        <v>1</v>
      </c>
      <c r="D5" s="18">
        <f>A5</f>
        <v>2.7</v>
      </c>
      <c r="E5" s="24" t="s">
        <v>20</v>
      </c>
      <c r="F5" s="21"/>
      <c r="G5" s="23" t="s">
        <v>19</v>
      </c>
      <c r="H5" s="20"/>
      <c r="I5" s="22" t="s">
        <v>18</v>
      </c>
      <c r="J5" s="1"/>
      <c r="K5" s="1">
        <f>$B$17+$B$18*A5</f>
        <v>1.7060588497547926</v>
      </c>
    </row>
    <row r="6" spans="1:11" ht="27.75">
      <c r="A6" s="2">
        <v>3.8</v>
      </c>
      <c r="B6" s="2">
        <v>2.39</v>
      </c>
      <c r="C6" s="18">
        <v>1</v>
      </c>
      <c r="D6" s="18">
        <f>A6</f>
        <v>3.8</v>
      </c>
      <c r="E6" s="21">
        <f t="array" ref="E6:F7">MMULT(E3:J4,C3:D8)</f>
        <v>6</v>
      </c>
      <c r="F6" s="21">
        <v>18.399999999999999</v>
      </c>
      <c r="G6" s="20">
        <f t="array" ref="G6:H7">MINVERSE(E6:F7)</f>
        <v>0.79558626839054836</v>
      </c>
      <c r="H6" s="20">
        <v>-0.2050824788230049</v>
      </c>
      <c r="I6" s="19">
        <f t="array" ref="I6:I7">MMULT(E3:J4,B3:B8)</f>
        <v>11.27</v>
      </c>
      <c r="J6" s="1"/>
      <c r="K6" s="1">
        <f>$B$17+$B$18*A6</f>
        <v>2.222882300490415</v>
      </c>
    </row>
    <row r="7" spans="1:11" ht="27.75">
      <c r="A7" s="2">
        <v>4.8</v>
      </c>
      <c r="B7" s="2">
        <v>2.34</v>
      </c>
      <c r="C7" s="18">
        <v>1</v>
      </c>
      <c r="D7" s="18">
        <f>A7</f>
        <v>4.8</v>
      </c>
      <c r="E7" s="21">
        <v>18.399999999999999</v>
      </c>
      <c r="F7" s="21">
        <v>71.38</v>
      </c>
      <c r="G7" s="20">
        <v>-0.2050824788230049</v>
      </c>
      <c r="H7" s="20">
        <v>6.6874721355327682E-2</v>
      </c>
      <c r="I7" s="19">
        <v>41.587000000000003</v>
      </c>
      <c r="J7" s="1"/>
      <c r="K7" s="1">
        <f>$B$17+$B$18*A7</f>
        <v>2.6927218011591627</v>
      </c>
    </row>
    <row r="8" spans="1:11" ht="27.75">
      <c r="A8" s="2">
        <v>4.9000000000000004</v>
      </c>
      <c r="B8" s="2">
        <v>2.83</v>
      </c>
      <c r="C8" s="18">
        <v>1</v>
      </c>
      <c r="D8" s="18">
        <f>A8</f>
        <v>4.9000000000000004</v>
      </c>
      <c r="E8" s="1"/>
      <c r="F8" s="1"/>
      <c r="G8" s="1"/>
      <c r="H8" s="1"/>
      <c r="I8" s="1"/>
      <c r="J8" s="1"/>
      <c r="K8" s="1">
        <f>$B$17+$B$18*A8</f>
        <v>2.7397057512260377</v>
      </c>
    </row>
    <row r="9" spans="1:11" ht="23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3.25">
      <c r="A10" s="1"/>
      <c r="B10" s="1"/>
      <c r="C10" s="1" t="s">
        <v>17</v>
      </c>
      <c r="D10" s="1"/>
      <c r="E10" s="1"/>
      <c r="F10" s="1"/>
      <c r="G10" s="1"/>
      <c r="H10" s="1"/>
      <c r="I10" s="1"/>
      <c r="J10" s="1"/>
    </row>
    <row r="11" spans="1:11" ht="26.25">
      <c r="B11" s="12" t="s">
        <v>3</v>
      </c>
      <c r="C11" s="1">
        <f t="array" ref="C11:C12">MMULT(G6:H7,I6:I7)</f>
        <v>0.43749219794917416</v>
      </c>
      <c r="D11" s="1"/>
      <c r="E11" s="1"/>
      <c r="F11" s="1"/>
      <c r="G11" s="1"/>
      <c r="H11" s="1"/>
      <c r="I11" s="1"/>
      <c r="J11" s="1"/>
    </row>
    <row r="12" spans="1:11" ht="26.25">
      <c r="B12" s="13" t="s">
        <v>4</v>
      </c>
      <c r="C12" s="1">
        <v>0.46983950066874769</v>
      </c>
      <c r="D12" s="1"/>
      <c r="E12" s="1"/>
      <c r="F12" s="1"/>
      <c r="G12" s="1"/>
      <c r="H12" s="1"/>
      <c r="I12" s="1"/>
      <c r="J12" s="1"/>
    </row>
    <row r="13" spans="1:11" ht="23.25">
      <c r="D13" s="1"/>
      <c r="E13" s="1"/>
      <c r="F13" s="1"/>
      <c r="G13" s="1"/>
      <c r="H13" s="1"/>
      <c r="I13" s="1"/>
      <c r="J13" s="1"/>
    </row>
    <row r="14" spans="1:11" ht="23.25">
      <c r="B14" s="15"/>
      <c r="C14" s="15"/>
      <c r="D14" s="1"/>
      <c r="E14" s="1"/>
      <c r="F14" s="1"/>
      <c r="G14" s="1"/>
      <c r="H14" s="1"/>
      <c r="I14" s="1"/>
      <c r="J14" s="1"/>
    </row>
    <row r="15" spans="1:11" ht="23.25">
      <c r="A15" s="6"/>
      <c r="B15" s="15"/>
      <c r="C15" s="15"/>
      <c r="D15" s="1"/>
      <c r="E15" s="1"/>
      <c r="F15" s="1"/>
      <c r="G15" s="1"/>
      <c r="H15" s="1"/>
      <c r="I15" s="1"/>
      <c r="J15" s="1"/>
    </row>
    <row r="16" spans="1:11" ht="23.25">
      <c r="B16" s="14"/>
      <c r="C16" s="14"/>
      <c r="D16" s="1"/>
      <c r="E16" s="1"/>
      <c r="F16" s="1"/>
      <c r="G16" s="1"/>
      <c r="H16" s="1"/>
      <c r="I16" s="1"/>
      <c r="J16" s="1"/>
    </row>
    <row r="17" spans="1:10" ht="26.25">
      <c r="A17" s="12" t="s">
        <v>3</v>
      </c>
      <c r="B17" s="1">
        <v>0.43749219794917371</v>
      </c>
      <c r="C17" s="1"/>
      <c r="D17" s="1"/>
      <c r="E17" s="1"/>
      <c r="F17" s="1"/>
      <c r="G17" s="1"/>
      <c r="H17" s="1"/>
      <c r="I17" s="1"/>
      <c r="J17" s="1"/>
    </row>
    <row r="18" spans="1:10" ht="26.25">
      <c r="A18" s="13" t="s">
        <v>4</v>
      </c>
      <c r="B18" s="1">
        <v>0.46983950066874769</v>
      </c>
      <c r="C18" s="1"/>
      <c r="D18" s="1"/>
      <c r="E18" s="1"/>
      <c r="F18" s="1"/>
      <c r="G18" s="1"/>
      <c r="H18" s="1"/>
      <c r="I18" s="1"/>
      <c r="J18" s="1"/>
    </row>
    <row r="19" spans="1:10" ht="23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A1:B1"/>
    <mergeCell ref="B14:C14"/>
    <mergeCell ref="B15:C15"/>
    <mergeCell ref="B16:C1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LinearRegress</vt:lpstr>
      <vt:lpstr>LinearRegress-2</vt:lpstr>
      <vt:lpstr>Poly-Regression</vt:lpstr>
    </vt:vector>
  </TitlesOfParts>
  <Company>Indian Institute of Technology - Madras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 Kaisare</dc:creator>
  <cp:lastModifiedBy>NSK</cp:lastModifiedBy>
  <dcterms:created xsi:type="dcterms:W3CDTF">2010-03-30T08:00:52Z</dcterms:created>
  <dcterms:modified xsi:type="dcterms:W3CDTF">2011-10-16T14:31:42Z</dcterms:modified>
</cp:coreProperties>
</file>